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_SO 101" sheetId="4" r:id="rId4"/>
  </sheets>
  <definedNames/>
  <calcPr/>
  <webPublishing/>
</workbook>
</file>

<file path=xl/sharedStrings.xml><?xml version="1.0" encoding="utf-8"?>
<sst xmlns="http://schemas.openxmlformats.org/spreadsheetml/2006/main" count="680" uniqueCount="256">
  <si>
    <t>Rekapitulace ceny</t>
  </si>
  <si>
    <t>Stavba: Sok II/418 - Sokolnice II/418 km 1,266-1,420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</si>
  <si>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</si>
  <si>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</si>
  <si>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</si>
  <si>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</si>
  <si>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</si>
  <si>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</si>
  <si>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</si>
  <si>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</si>
  <si>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</si>
  <si>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</si>
  <si>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</si>
  <si>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</si>
  <si>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Sok II/418</t>
  </si>
  <si>
    <t>Sokolnice II/418 km 1,266-1,420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</si>
  <si>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</si>
  <si>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</si>
  <si>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</si>
  <si>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</si>
  <si>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</si>
  <si>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</si>
  <si>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</si>
  <si>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</si>
  <si>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</si>
  <si>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</si>
  <si>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</si>
  <si>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</si>
  <si>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</si>
  <si>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</si>
  <si>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</si>
  <si>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</si>
  <si>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</si>
  <si>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</si>
  <si>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</si>
  <si>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</si>
  <si>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</si>
  <si>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</si>
  <si>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</si>
  <si>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</si>
  <si>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</si>
  <si>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</si>
  <si>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</si>
  <si>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</si>
  <si>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</si>
  <si>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</si>
  <si>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</si>
  <si>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</si>
  <si>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</si>
  <si>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</si>
  <si>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</si>
  <si>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</si>
  <si>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</si>
  <si>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</si>
  <si>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</si>
  <si>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</si>
  <si>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</si>
  <si>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</si>
  <si>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</si>
  <si>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</si>
  <si>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</si>
  <si>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</si>
  <si>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</si>
  <si>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</si>
  <si>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</si>
  <si>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</si>
  <si>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</si>
  <si>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</si>
  <si>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</si>
  <si>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</si>
  <si>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</si>
  <si>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</si>
  <si>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SO 101</t>
  </si>
  <si>
    <t>OPRAVA POVRCHU A ÚPRAVA DOPRAVNÍHO ZNAČENÍ</t>
  </si>
  <si>
    <t>014102</t>
  </si>
  <si>
    <t>ab</t>
  </si>
  <si>
    <t>POPLATKY ZA SKLÁDKU</t>
  </si>
  <si>
    <t>T</t>
  </si>
  <si>
    <t>ASFALTOVÉ VOZOVKOVÉ VRSTVY - přepočtový koeficient 2,4 t/m3 dle OTSKP (doporučené objemové hmotnosti vybouraných hmot)</t>
  </si>
  <si>
    <t>z pol.č. 113334   3,0m3*2,4=7,200 [A]</t>
  </si>
  <si>
    <t>zahrnuje veškeré poplatky provozovateli skládky související s uložením odpadu na skládce.</t>
  </si>
  <si>
    <t>bet</t>
  </si>
  <si>
    <t>PROSTÝ BETON - přepočtový koeficient 2,3 t/m3 dle OTSKP (doporučené objemové hmotnosti vybouraných hmot)</t>
  </si>
  <si>
    <t>z pol.č. 113344   3,0m3*2,3=6,900 [A] 
z pol.č. 113524 obrubník 150x250 mm   60,0*(0,15*0,25+0,35*0,10+(0,35-0,15)*0,10)*2,3=12,765 [B] 
Celkem: A+B=19,665 [C]</t>
  </si>
  <si>
    <t>02720</t>
  </si>
  <si>
    <t>POMOC PRÁCE ZŘÍZ NEBO ZAJIŠŤ REGULACI A OCHRANU DOPRAVY</t>
  </si>
  <si>
    <t>Přechodná úprava dopravního značení a objízdných tras, včetně údržby a úprav 
během stavebních prací v souladu s TP66 - II.vydání "Zásady pro označování 
pracovních míst na PK" a s platnými předpisy pro navrhování DZ na PK, vč. 
vyhlášky č. 294/2015 Sb. 
Stávající svislé dopravní značky se pro potřeby PDZ zachovají a dle potřeby 
zakryjí, upraví nebo doplní. Přechodné SDZ (značky, směrovací desky, závory, 
semaforová souprava, světla) se umístí na nosičích a podkladních deskách včetně 
nutných přesunů dle jednotlivých fází (etap) výstavby, dodávky, montáže, 
demontáže, 
Vše v režii zhotovitele.</t>
  </si>
  <si>
    <t>pro celou stavbu   1 kpl=1,000 [A]</t>
  </si>
  <si>
    <t>zahrnuje veškeré náklady spojené s objednatelem požadovanými zařízeními</t>
  </si>
  <si>
    <t>Zemní práce</t>
  </si>
  <si>
    <t>113334</t>
  </si>
  <si>
    <t>ODSTRAN PODKL ZPEVNĚNÝCH PLOCH S ASFALT POJIVEM, ODVOZ DO 5KM</t>
  </si>
  <si>
    <t>M3</t>
  </si>
  <si>
    <t>Kompletní provedení. Vše dle PD.</t>
  </si>
  <si>
    <t>z příl.č. 1, A2, B1 
(odměřeno elektronicky v ACADu z příl.č. A2) 
podél výměny obrub tl. 0,10 m - délka z pol.č. 917224, š. 0,50m   60,0*0,50*0,10=3,000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</si>
  <si>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</si>
  <si>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113344</t>
  </si>
  <si>
    <t>ODSTRAN PODKL ZPEVNĚNÝCH PLOCH S CEM POJIVEM, ODVOZ DO 5KM</t>
  </si>
  <si>
    <t>113524</t>
  </si>
  <si>
    <t>ODSTRANĚNÍ CHODNÍKOVÝCH A SILNIČNÍCH OBRUBNÍKŮ BETONOVÝCH, ODVOZ DO 5KM</t>
  </si>
  <si>
    <t>M</t>
  </si>
  <si>
    <t>délka z pol.č. 917224   60,0m=60,000 [A]</t>
  </si>
  <si>
    <t>7</t>
  </si>
  <si>
    <t>113726</t>
  </si>
  <si>
    <t>FRÉZOVÁNÍ ZPEVNĚNÝCH PLOCH ASFALTOVÝCH, ODVOZ DO 12KM</t>
  </si>
  <si>
    <t>Kompletní provedení vč. odvozu na skládku SUS. Vše dle PD.</t>
  </si>
  <si>
    <t>z příl.č. 1, A2, B1 
(odměřeno elektronicky v ACADu z příl.č. A2) 
frézování tl. 100 mm v km 1,266 - 1,420   1065,0m2*0,10=106,500 [A]</t>
  </si>
  <si>
    <t>Položka zahrnuje veškerou manipulaci s vybouranou sutí a s vybouranými hmotami vč. uložení na skládku SÚS.</t>
  </si>
  <si>
    <t>8</t>
  </si>
  <si>
    <t>11372E</t>
  </si>
  <si>
    <t>FRÉZOVÁNÍ ZPEVNĚNÝCH PLOCH ASFALT DROBNÝCH OPRAV A PLOŠ ROZPADŮ DO 500M2</t>
  </si>
  <si>
    <t>z příl.č. 1, A2, B1 
(odměřeno elektronicky v ACADu z příl.č. A2) 
frézování tl. 70 mm na cca 30% plochy v km 1,266 - 1,420   1065,0m2*0,30*0,07=22,365 [A]</t>
  </si>
  <si>
    <t>Položka zahrnuje veškerou manipulaci s vybouranou sutí a s vybouranými hmotami vč. uložení na skládku SÚS</t>
  </si>
  <si>
    <t>113765</t>
  </si>
  <si>
    <t>FRÉZOVÁNÍ DRÁŽKY PRŮŘEZU DO 600MM2 V ASFALTOVÉ VOZOVCE</t>
  </si>
  <si>
    <t>Kompletní provedení. Vše dle PD. Včetně odvozu a likvidace v režii zhotovitele.</t>
  </si>
  <si>
    <t>délka z pol.č. 931315   218,50m=218,500 [A]</t>
  </si>
  <si>
    <t>Položka zahrnuje veškerou manipulaci s vybouranou sutí a s vybouranými hmotami vč. uložení na skládku.</t>
  </si>
  <si>
    <t>12573</t>
  </si>
  <si>
    <t>VYKOPÁVKY ZE ZEMNÍKŮ A SKLÁDEK TŘ. I</t>
  </si>
  <si>
    <t>skládka stavby (mezideponie)  
Kompletní provedení vč. dopravy na místo zabudování. Vše dle PD.</t>
  </si>
  <si>
    <t>z pol.č. 17411   4,20m3=4,200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</si>
  <si>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</si>
  <si>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</t>
  </si>
  <si>
    <t>13273</t>
  </si>
  <si>
    <t>HLOUBENÍ RÝH ŠÍŘ DO 2M PAŽ I NEPAŽ TŘ. I</t>
  </si>
  <si>
    <t>zemina pro zpětné použití  
Kompletní provedení se složením podél výkopu atd. Vše dle PD.</t>
  </si>
  <si>
    <t>z příl.č. 1, A2, B1 
(odměřeno elektronicky v ACADu z příl.č. A2) 
podél výměny obrub tl. 0,35 m - délka z pol.č. 917224, š. 0,20m   60,0*0,20*0,35=4,200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</si>
  <si>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</si>
  <si>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</si>
  <si>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17411</t>
  </si>
  <si>
    <t>ZÁSYP JAM A RÝH ZEMINOU SE ZHUTNĚNÍM</t>
  </si>
  <si>
    <t>Kompletní provedení vč. výběru vhodného materiálu. Vše dle PD.</t>
  </si>
  <si>
    <t>z pol.č. 13273   4,20m3=4,200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</si>
  <si>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</si>
  <si>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</si>
  <si>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18110</t>
  </si>
  <si>
    <t>ÚPRAVA PLÁNĚ SE ZHUTNĚNÍM V HORNINĚ TŘ. I</t>
  </si>
  <si>
    <t>M2</t>
  </si>
  <si>
    <t>úprava pláně ručně nebo lehkým mechanismem.  
Kompletní provedení vč. vyrovnání výškových rozdílů. Vše dle PD, VL, TP atd.</t>
  </si>
  <si>
    <t>z příl.č. 1, A2, B1 
(odměřeno elektronicky v ACADu z příl.č. A2) 
podél výměny obrub - délka z pol.č. 917224, š. 0,50m   60,0*0,50=30,000 [A]</t>
  </si>
  <si>
    <t>položka zahrnuje úpravu pláně včetně vyrovnání výškových rozdílů. Míru zhutnění určuje projekt.</t>
  </si>
  <si>
    <t>14</t>
  </si>
  <si>
    <t>18471</t>
  </si>
  <si>
    <t>OŠETŘENÍ DŘEVIN VE SKUPINÁCH</t>
  </si>
  <si>
    <t>ošetření keřů řezem  
Kompletní provedení. Vše dle PD.</t>
  </si>
  <si>
    <t>z příl.č. 1, A2, B1 
(odměřeno elektronicky v ACADu z příl.č. A2) 
stáv. keře   150,0*1,0=150,000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</si>
  <si>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</si>
  <si>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Komunikace</t>
  </si>
  <si>
    <t>15</t>
  </si>
  <si>
    <t>567104</t>
  </si>
  <si>
    <t>VRSTVY PRO OBNOVU A OPRAVY Z KAMENIVA ZPEV CEMENTEM</t>
  </si>
  <si>
    <t>SC 8/10  
Zahrnuje všechny práce a dodávku materiálů. Vše dle PD.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</si>
  <si>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</si>
  <si>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16</t>
  </si>
  <si>
    <t>572213</t>
  </si>
  <si>
    <t>a</t>
  </si>
  <si>
    <t>SPOJOVACÍ POSTŘIK Z EMULZE DO 0,5KG/M2</t>
  </si>
  <si>
    <t>PS-C 0,4 kg/m2 po vyštěpení 
Zahrnuje všechny práce a dodávku materiálů. Vše dle PD.</t>
  </si>
  <si>
    <t>z příl.č. 1, A2, B1 
(odměřeno elektronicky v ACADu z příl.č. A2) 
z pol.č. 574C56 pod ACO  1065,0m2=1 065,000 [A] 
lokální opravy pod frézování na cca 30% plochy pod ACL 
v km 1,266 - 1,420  1065,0m2*0,30=319,500 [B] 
Celkem: A+B=1 384,500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</si>
  <si>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</si>
  <si>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</si>
  <si>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b</t>
  </si>
  <si>
    <t>z příl.č. 1, A2, B1 
(odměřeno elektronicky v ACADu z příl.č. A2) 
z pol.č. 574C56 pod ACL   1065,0m2=1 065,000 [A] 
pro osazení geomříže - plocha z pol.č. 57475   123,90m2=123,900 [B] 
Celkem: A+B=1 188,900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</si>
  <si>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</si>
  <si>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18</t>
  </si>
  <si>
    <t>572223</t>
  </si>
  <si>
    <t>SPOJOVACÍ POSTŘIK Z EMULZE DO 1,0KG/M2</t>
  </si>
  <si>
    <t>PS-C 1,0 kg/m2 po vyštěpení  
Zahrnuje všechny práce a dodávku materiálů. Vše dle PD.</t>
  </si>
  <si>
    <t>pro osazení geomříže - plocha z pol.č. 57475   123,90m2=123,900 [A]</t>
  </si>
  <si>
    <t>19</t>
  </si>
  <si>
    <t>57475</t>
  </si>
  <si>
    <t>VOZOVKOVÉ VÝZTUŽNÉ VRSTVY Z GEOMŘÍŽOVINY</t>
  </si>
  <si>
    <t>geomříž ze skelných vláken  
Zahrnuje všechny práce a dodávku materiálů vč. nutných přesahů. Vše dle PD.</t>
  </si>
  <si>
    <t>z příl.č. 1, A2, B1 
(odměřeno elektronicky v ACADu z příl.č. A2) 
odhad plochy - cca 50% sanované plochy    1065,0m2*0,30*0,20=63,900 [A] 
v místě výměny obrub š. 1,0m - délka z pol.č. 917224   60,0*1,0=60,000 [B] 
Celkem: A+B=123,900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</si>
  <si>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</si>
  <si>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20</t>
  </si>
  <si>
    <t>574A34</t>
  </si>
  <si>
    <t>ASFALTOVÝ BETON PRO OBRUSNÉ VRSTVY ACO 11+, 11S TL. 40MM</t>
  </si>
  <si>
    <t>ACO 11+  
Zahrnuje všechny práce a dodávku materiálů. Vše dle PD.</t>
  </si>
  <si>
    <t>z příl.č. 1, A2, B1 
(odměřeno elektronicky v ACADu z příl.č. A2) 
plocha v km 1,266 - 1,420   1065,0m2=1 065,000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</si>
  <si>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</si>
  <si>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</si>
  <si>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574C56</t>
  </si>
  <si>
    <t>ASFALTOVÝ BETON PRO LOŽNÍ VRSTVY ACL 16+, 16S TL. 60MM</t>
  </si>
  <si>
    <t>ACL 16+  
Zahrnuje všechny práce a dodávku materiálů. Vše dle PD.</t>
  </si>
  <si>
    <t>22</t>
  </si>
  <si>
    <t>577231</t>
  </si>
  <si>
    <t>VRSTVY PRO OBNOVU, OPRAVY - INFILTRAČ POSTŘIK DO 1,5KG/M2</t>
  </si>
  <si>
    <t>PI-C 1,2 kg/m2 po vyštěpení  
Zahrnuje všechny práce a dodávku materiálů. Vše dle PD.</t>
  </si>
  <si>
    <t>z příl.č. 1, A2, B1 
(odměřeno elektronicky v ACADu z příl.č. A2) 
pod frézování na cca 30% plochy 
v km 1,266 - 1,420  1065,0m2*0,30=319,500 [A] 
podél výměny obrub tl. 0,10 m 
délka z pol.č. 917224, š. 0,50m   60,0*0,50=30,000 [B] 
Celkem: A+B=349,500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</si>
  <si>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</si>
  <si>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23</t>
  </si>
  <si>
    <t>5774EI</t>
  </si>
  <si>
    <t>VRSTVY PRO OBNOVU A OPRAVY Z ASF BETONU ACP 22+, 22S</t>
  </si>
  <si>
    <t>ACP 22+  pro lokální opravy  
Zahrnuje všechny práce a dodávku materiálů. Vše dle PD.</t>
  </si>
  <si>
    <t>z příl.č. 1, A2, B1 
(odměřeno elektronicky v ACADu z příl.č. A2) 
lokální opravy tl. 0,07m pod frézování na cca 30% plochy 
v km 1,266 - 1,420  1065,0m2*0,30*0,07=22,365 [A] 
podél výměny obrub tl. 0,10 m 
délka z pol.č. 917224, š. 0,50m   60,0*0,50*0,10=3,000 [B] 
Celkem: A+B=25,365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</si>
  <si>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</si>
  <si>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24</t>
  </si>
  <si>
    <t>57B20</t>
  </si>
  <si>
    <t>ZVÝŠENÍ DRSNOSTI KAMENIVEM A EPOXIDOVOU PRYSKYŘICÍ A OPTICKÉ ZVÝRAZNĚNÍ BARVOU</t>
  </si>
  <si>
    <t>bezpečnostní barevný povrch vozovek červený pro podklad asfaltový  
Zahrnuje všechny práce a dodávku materiálů. Vše dle PD.</t>
  </si>
  <si>
    <t>z příl.č. 1, A2, B1 
(odměřeno elektronicky v ACADu z příl.č. A2) 
plocha   (125,0+95,0+80,0)m2=300,000 [A]</t>
  </si>
  <si>
    <t>- úprava stávající  vozovky předepsaným způsobem</t>
  </si>
  <si>
    <t>Ostatní konstrukce a práce</t>
  </si>
  <si>
    <t>25</t>
  </si>
  <si>
    <t>914121</t>
  </si>
  <si>
    <t>DOPRAVNÍ ZNAČKY ZÁKLADNÍ VELIKOSTI OCELOVÉ FÓLIE TŘ 1 - DODÁVKA A MONTÁŽ</t>
  </si>
  <si>
    <t>KUS</t>
  </si>
  <si>
    <t>Zahrnuje všechny práce a dodávku materiálů. Vše dle PD.</t>
  </si>
  <si>
    <t>z příl.č. 1, A2 
A19  2 ks+ 
E3a   1 ks=3,000 [A]</t>
  </si>
  <si>
    <t>položka zahrnuje:  
- dodávku a montáž značek v požadovaném provedení</t>
  </si>
  <si>
    <t>26</t>
  </si>
  <si>
    <t>914721</t>
  </si>
  <si>
    <t>STÁLÁ DOPRAV ZAŘÍZ Z3 OCEL S FÓLIÍ TŘ 1 DODÁVKA A MONTÁŽ</t>
  </si>
  <si>
    <t>z příl.č. 1, A2 
Z3   2 ks=2,000 [A]</t>
  </si>
  <si>
    <t>27</t>
  </si>
  <si>
    <t>914921</t>
  </si>
  <si>
    <t>SLOUPKY A STOJKY DOPRAVNÍCH ZNAČEK Z OCEL TRUBEK DO PATKY - DODÁVKA A MONTÁŽ</t>
  </si>
  <si>
    <t>z příl.č. 1, A2 
pro A19  2 ks+ 
pro Z3   2 ks=4,000 [A]</t>
  </si>
  <si>
    <t>položka zahrnuje:  
- sloupky a upevňovací zařízení včetně jejich osazení (betonová patka, zemní práce)</t>
  </si>
  <si>
    <t>28</t>
  </si>
  <si>
    <t>915111</t>
  </si>
  <si>
    <t>VODOROVNÉ DOPRAVNÍ ZNAČENÍ BARVOU HLADKÉ - DODÁVKA A POKLÁDKA</t>
  </si>
  <si>
    <t>bílá barva  
Zahrnuje všechny práce a dodávku materiálu. Vše dle PD.</t>
  </si>
  <si>
    <t>z pol.č. 915221   38,125m2=38,125 [A]</t>
  </si>
  <si>
    <t>položka zahrnuje:  
- dodání a pokládku nátěrového materiálu (měří se pouze natíraná plocha)  
- předznačení a reflexní úpravu</t>
  </si>
  <si>
    <t>29</t>
  </si>
  <si>
    <t>915221</t>
  </si>
  <si>
    <t>VODOR DOPRAV ZNAČ PLASTEM STRUKTURÁLNÍ NEHLUČNÉ - DOD A POKLÁDKA</t>
  </si>
  <si>
    <t>Zahrnuje všechny práce a dodávku materiálu vč. reflexní úpravy. Vše dle PD.</t>
  </si>
  <si>
    <t>z příl.č. 1, A2 
plocha vč. navazujících úseků   (205,0+100,0)m*0,125=38,125 [A]</t>
  </si>
  <si>
    <t>30</t>
  </si>
  <si>
    <t>91551</t>
  </si>
  <si>
    <t>VODOROVNÉ DOPRAVNÍ ZNAČENÍ - PŘEDEM PŘIPRAVENÉ SYMBOLY - dopravní značka</t>
  </si>
  <si>
    <t>předformátované vodorovné dopravní značení dopravní značky do 2 m2  
Zahrnuje všechny práce a dodávku materiálů pro vznik předepsané DZ vč. předznačení. Vše dle PD.</t>
  </si>
  <si>
    <t>z příl.č. 1, A2 
A19  2 ks=2,000 [A]</t>
  </si>
  <si>
    <t>položka zahrnuje:  
- dodání a pokládku předepsaného symbolu  
- zahrnuje předznačení a reflexní úpravu</t>
  </si>
  <si>
    <t>31</t>
  </si>
  <si>
    <t>917224</t>
  </si>
  <si>
    <t>SILNIČNÍ A CHODNÍKOVÉ OBRUBY Z BETONOVÝCH OBRUBNÍKŮ ŠÍŘ 150MM</t>
  </si>
  <si>
    <t>obruba 150x250 mm  
Zahrnuje všechny práce a dodávky materiálů vč. beton lože s boční betonovou opěrkou atd. Vše dle PD.</t>
  </si>
  <si>
    <t>z příl.č. 1, A2, B1 
(odměřeno elektronicky v ACADu z příl.č. A2) 
výměna obrub - předpokad cca 20% délky obrub v km 1,266 - 1,420   150,0*2*0,20=60,000 [A]</t>
  </si>
  <si>
    <t>Položka zahrnuje:  
dodání a pokládku betonových obrubníků o rozměrech předepsaných zadávací dokumentací  
betonové lože i boční betonovou opěrku.</t>
  </si>
  <si>
    <t>32</t>
  </si>
  <si>
    <t>919111</t>
  </si>
  <si>
    <t>ŘEZÁNÍ ASFALTOVÉHO KRYTU VOZOVEK TL DO 50MM</t>
  </si>
  <si>
    <t>z příl.č. 1, A2, B1 
na ZU a KU   (7,0+6,50) m=13,500 [A] 
podélná spára   155,0m=155,000 [B] 
napojení vedlejších komcí   (30,0+20,0) m=50,000 [C] 
Celkem: A+B+C=218,500 [D]</t>
  </si>
  <si>
    <t>položka zahrnuje řezání vozovkové vrstvy v předepsané tloušťce, včetně spotřeby vody</t>
  </si>
  <si>
    <t>33</t>
  </si>
  <si>
    <t>919112</t>
  </si>
  <si>
    <t>ŘEZÁNÍ ASFALTOVÉHO KRYTU VOZOVEK TL DO 100MM</t>
  </si>
  <si>
    <t>34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</si>
  <si>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</si>
  <si>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</si>
  <si>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 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</si>
</sst>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62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19" t="s">
        <v>72</v>
      </c>
      <c s="19" t="s">
        <v>73</v>
      </c>
      <c s="20">
        <f>'SO 101_SO 101'!I3</f>
      </c>
      <c s="20">
        <f>'SO 101_SO 101'!O2</f>
      </c>
      <c s="20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48</v>
      </c>
      <c s="29" t="s">
        <v>25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54</v>
      </c>
    </row>
    <row r="12" spans="1:5" ht="12.75">
      <c r="A12" s="36" t="s">
        <v>55</v>
      </c>
      <c r="E12" s="37" t="s">
        <v>50</v>
      </c>
    </row>
    <row r="13" spans="1:5" ht="12.75">
      <c r="A13" t="s">
        <v>56</v>
      </c>
      <c r="E13" s="35" t="s">
        <v>57</v>
      </c>
    </row>
    <row r="14" spans="1:16" ht="12.75">
      <c r="A14" s="24" t="s">
        <v>48</v>
      </c>
      <c s="29" t="s">
        <v>38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60</v>
      </c>
    </row>
    <row r="16" spans="1:5" ht="12.75">
      <c r="A16" s="36" t="s">
        <v>55</v>
      </c>
      <c r="E16" s="37" t="s">
        <v>50</v>
      </c>
    </row>
    <row r="17" spans="1:5" ht="63.75">
      <c r="A17" t="s">
        <v>56</v>
      </c>
      <c r="E17" s="35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62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25.5">
      <c r="A10" s="24" t="s">
        <v>48</v>
      </c>
      <c s="29" t="s">
        <v>32</v>
      </c>
      <c s="29" t="s">
        <v>63</v>
      </c>
      <c s="24" t="s">
        <v>64</v>
      </c>
      <c s="30" t="s">
        <v>65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12.75">
      <c r="A12" s="36" t="s">
        <v>55</v>
      </c>
      <c r="E12" s="37" t="s">
        <v>50</v>
      </c>
    </row>
    <row r="13" spans="1:5" ht="12.75">
      <c r="A13" t="s">
        <v>56</v>
      </c>
      <c r="E13" s="35" t="s">
        <v>50</v>
      </c>
    </row>
    <row r="14" spans="1:16" ht="12.75">
      <c r="A14" s="24" t="s">
        <v>48</v>
      </c>
      <c s="29" t="s">
        <v>25</v>
      </c>
      <c s="29" t="s">
        <v>66</v>
      </c>
      <c s="24" t="s">
        <v>64</v>
      </c>
      <c s="30" t="s">
        <v>67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50</v>
      </c>
    </row>
    <row r="16" spans="1:5" ht="12.75">
      <c r="A16" s="36" t="s">
        <v>55</v>
      </c>
      <c r="E16" s="37" t="s">
        <v>50</v>
      </c>
    </row>
    <row r="17" spans="1:5" ht="12.75">
      <c r="A17" t="s">
        <v>56</v>
      </c>
      <c r="E17" s="35" t="s">
        <v>50</v>
      </c>
    </row>
    <row r="18" spans="1:16" ht="25.5">
      <c r="A18" s="24" t="s">
        <v>48</v>
      </c>
      <c s="29" t="s">
        <v>36</v>
      </c>
      <c s="29" t="s">
        <v>68</v>
      </c>
      <c s="24" t="s">
        <v>64</v>
      </c>
      <c s="30" t="s">
        <v>69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50</v>
      </c>
    </row>
    <row r="21" spans="1:5" ht="12.75">
      <c r="A21" t="s">
        <v>56</v>
      </c>
      <c r="E21" s="35" t="s">
        <v>50</v>
      </c>
    </row>
    <row r="22" spans="1:16" ht="25.5">
      <c r="A22" s="24" t="s">
        <v>48</v>
      </c>
      <c s="29" t="s">
        <v>38</v>
      </c>
      <c s="29" t="s">
        <v>70</v>
      </c>
      <c s="24" t="s">
        <v>64</v>
      </c>
      <c s="30" t="s">
        <v>71</v>
      </c>
      <c s="31" t="s">
        <v>52</v>
      </c>
      <c s="32">
        <v>1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50</v>
      </c>
    </row>
    <row r="25" spans="1:5" ht="12.75">
      <c r="A25" t="s">
        <v>56</v>
      </c>
      <c r="E25" s="35" t="s">
        <v>50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0+O9+O22+O67+O108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8">
        <f>0+I9+I22+I67+I108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72</v>
      </c>
      <c s="1"/>
      <c s="14" t="s">
        <v>73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73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48</v>
      </c>
      <c s="29" t="s">
        <v>32</v>
      </c>
      <c s="29" t="s">
        <v>74</v>
      </c>
      <c s="24" t="s">
        <v>75</v>
      </c>
      <c s="30" t="s">
        <v>76</v>
      </c>
      <c s="31" t="s">
        <v>77</v>
      </c>
      <c s="32">
        <v>7.2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25.5">
      <c r="A11" s="34" t="s">
        <v>53</v>
      </c>
      <c r="E11" s="35" t="s">
        <v>78</v>
      </c>
    </row>
    <row r="12" spans="1:5" ht="12.75">
      <c r="A12" s="36" t="s">
        <v>55</v>
      </c>
      <c r="E12" s="37" t="s">
        <v>79</v>
      </c>
    </row>
    <row r="13" spans="1:5" ht="25.5">
      <c r="A13" t="s">
        <v>56</v>
      </c>
      <c r="E13" s="35" t="s">
        <v>80</v>
      </c>
    </row>
    <row r="14" spans="1:16" ht="12.75">
      <c r="A14" s="24" t="s">
        <v>48</v>
      </c>
      <c s="29" t="s">
        <v>26</v>
      </c>
      <c s="29" t="s">
        <v>74</v>
      </c>
      <c s="24" t="s">
        <v>81</v>
      </c>
      <c s="30" t="s">
        <v>76</v>
      </c>
      <c s="31" t="s">
        <v>77</v>
      </c>
      <c s="32">
        <v>19.665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25.5">
      <c r="A15" s="34" t="s">
        <v>53</v>
      </c>
      <c r="E15" s="35" t="s">
        <v>82</v>
      </c>
    </row>
    <row r="16" spans="1:5" ht="63.75">
      <c r="A16" s="36" t="s">
        <v>55</v>
      </c>
      <c r="E16" s="37" t="s">
        <v>83</v>
      </c>
    </row>
    <row r="17" spans="1:5" ht="25.5">
      <c r="A17" t="s">
        <v>56</v>
      </c>
      <c r="E17" s="35" t="s">
        <v>80</v>
      </c>
    </row>
    <row r="18" spans="1:16" ht="12.75">
      <c r="A18" s="24" t="s">
        <v>48</v>
      </c>
      <c s="29" t="s">
        <v>25</v>
      </c>
      <c s="29" t="s">
        <v>84</v>
      </c>
      <c s="24" t="s">
        <v>50</v>
      </c>
      <c s="30" t="s">
        <v>85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7.5">
      <c r="A19" s="34" t="s">
        <v>53</v>
      </c>
      <c r="E19" s="35" t="s">
        <v>86</v>
      </c>
    </row>
    <row r="20" spans="1:5" ht="12.75">
      <c r="A20" s="36" t="s">
        <v>55</v>
      </c>
      <c r="E20" s="37" t="s">
        <v>87</v>
      </c>
    </row>
    <row r="21" spans="1:5" ht="12.75">
      <c r="A21" t="s">
        <v>56</v>
      </c>
      <c r="E21" s="35" t="s">
        <v>88</v>
      </c>
    </row>
    <row r="22" spans="1:18" ht="12.75" customHeight="1">
      <c r="A22" s="6" t="s">
        <v>46</v>
      </c>
      <c s="6"/>
      <c s="40" t="s">
        <v>32</v>
      </c>
      <c s="6"/>
      <c s="27" t="s">
        <v>89</v>
      </c>
      <c s="6"/>
      <c s="6"/>
      <c s="6"/>
      <c s="41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12.75">
      <c r="A23" s="24" t="s">
        <v>48</v>
      </c>
      <c s="29" t="s">
        <v>36</v>
      </c>
      <c s="29" t="s">
        <v>90</v>
      </c>
      <c s="24" t="s">
        <v>50</v>
      </c>
      <c s="30" t="s">
        <v>91</v>
      </c>
      <c s="31" t="s">
        <v>92</v>
      </c>
      <c s="32">
        <v>3</v>
      </c>
      <c s="33">
        <v>0</v>
      </c>
      <c s="33">
        <f>ROUND(ROUND(H23,2)*ROUND(G23,3),2)</f>
      </c>
      <c r="O23">
        <f>(I23*21)/100</f>
      </c>
      <c t="s">
        <v>26</v>
      </c>
    </row>
    <row r="24" spans="1:5" ht="12.75">
      <c r="A24" s="34" t="s">
        <v>53</v>
      </c>
      <c r="E24" s="35" t="s">
        <v>93</v>
      </c>
    </row>
    <row r="25" spans="1:5" ht="51">
      <c r="A25" s="36" t="s">
        <v>55</v>
      </c>
      <c r="E25" s="37" t="s">
        <v>94</v>
      </c>
    </row>
    <row r="26" spans="1:5" ht="63.75">
      <c r="A26" t="s">
        <v>56</v>
      </c>
      <c r="E26" s="35" t="s">
        <v>95</v>
      </c>
    </row>
    <row r="27" spans="1:16" ht="12.75">
      <c r="A27" s="24" t="s">
        <v>48</v>
      </c>
      <c s="29" t="s">
        <v>38</v>
      </c>
      <c s="29" t="s">
        <v>96</v>
      </c>
      <c s="24" t="s">
        <v>50</v>
      </c>
      <c s="30" t="s">
        <v>97</v>
      </c>
      <c s="31" t="s">
        <v>92</v>
      </c>
      <c s="32">
        <v>3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93</v>
      </c>
    </row>
    <row r="29" spans="1:5" ht="51">
      <c r="A29" s="36" t="s">
        <v>55</v>
      </c>
      <c r="E29" s="37" t="s">
        <v>94</v>
      </c>
    </row>
    <row r="30" spans="1:5" ht="63.75">
      <c r="A30" t="s">
        <v>56</v>
      </c>
      <c r="E30" s="35" t="s">
        <v>95</v>
      </c>
    </row>
    <row r="31" spans="1:16" ht="25.5">
      <c r="A31" s="24" t="s">
        <v>48</v>
      </c>
      <c s="29" t="s">
        <v>40</v>
      </c>
      <c s="29" t="s">
        <v>98</v>
      </c>
      <c s="24" t="s">
        <v>50</v>
      </c>
      <c s="30" t="s">
        <v>99</v>
      </c>
      <c s="31" t="s">
        <v>100</v>
      </c>
      <c s="32">
        <v>60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93</v>
      </c>
    </row>
    <row r="33" spans="1:5" ht="12.75">
      <c r="A33" s="36" t="s">
        <v>55</v>
      </c>
      <c r="E33" s="37" t="s">
        <v>101</v>
      </c>
    </row>
    <row r="34" spans="1:5" ht="63.75">
      <c r="A34" t="s">
        <v>56</v>
      </c>
      <c r="E34" s="35" t="s">
        <v>95</v>
      </c>
    </row>
    <row r="35" spans="1:16" ht="12.75">
      <c r="A35" s="24" t="s">
        <v>48</v>
      </c>
      <c s="29" t="s">
        <v>102</v>
      </c>
      <c s="29" t="s">
        <v>103</v>
      </c>
      <c s="24" t="s">
        <v>50</v>
      </c>
      <c s="30" t="s">
        <v>104</v>
      </c>
      <c s="31" t="s">
        <v>92</v>
      </c>
      <c s="32">
        <v>106.5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105</v>
      </c>
    </row>
    <row r="37" spans="1:5" ht="38.25">
      <c r="A37" s="36" t="s">
        <v>55</v>
      </c>
      <c r="E37" s="37" t="s">
        <v>106</v>
      </c>
    </row>
    <row r="38" spans="1:5" ht="25.5">
      <c r="A38" t="s">
        <v>56</v>
      </c>
      <c r="E38" s="35" t="s">
        <v>107</v>
      </c>
    </row>
    <row r="39" spans="1:16" ht="25.5">
      <c r="A39" s="24" t="s">
        <v>48</v>
      </c>
      <c s="29" t="s">
        <v>108</v>
      </c>
      <c s="29" t="s">
        <v>109</v>
      </c>
      <c s="24" t="s">
        <v>50</v>
      </c>
      <c s="30" t="s">
        <v>110</v>
      </c>
      <c s="31" t="s">
        <v>92</v>
      </c>
      <c s="32">
        <v>22.365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105</v>
      </c>
    </row>
    <row r="41" spans="1:5" ht="51">
      <c r="A41" s="36" t="s">
        <v>55</v>
      </c>
      <c r="E41" s="37" t="s">
        <v>111</v>
      </c>
    </row>
    <row r="42" spans="1:5" ht="25.5">
      <c r="A42" t="s">
        <v>56</v>
      </c>
      <c r="E42" s="35" t="s">
        <v>112</v>
      </c>
    </row>
    <row r="43" spans="1:16" ht="12.75">
      <c r="A43" s="24" t="s">
        <v>48</v>
      </c>
      <c s="29" t="s">
        <v>43</v>
      </c>
      <c s="29" t="s">
        <v>113</v>
      </c>
      <c s="24" t="s">
        <v>50</v>
      </c>
      <c s="30" t="s">
        <v>114</v>
      </c>
      <c s="31" t="s">
        <v>100</v>
      </c>
      <c s="32">
        <v>218.5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12.75">
      <c r="A44" s="34" t="s">
        <v>53</v>
      </c>
      <c r="E44" s="35" t="s">
        <v>115</v>
      </c>
    </row>
    <row r="45" spans="1:5" ht="12.75">
      <c r="A45" s="36" t="s">
        <v>55</v>
      </c>
      <c r="E45" s="37" t="s">
        <v>116</v>
      </c>
    </row>
    <row r="46" spans="1:5" ht="25.5">
      <c r="A46" t="s">
        <v>56</v>
      </c>
      <c r="E46" s="35" t="s">
        <v>117</v>
      </c>
    </row>
    <row r="47" spans="1:16" ht="12.75">
      <c r="A47" s="24" t="s">
        <v>48</v>
      </c>
      <c s="29" t="s">
        <v>45</v>
      </c>
      <c s="29" t="s">
        <v>118</v>
      </c>
      <c s="24" t="s">
        <v>50</v>
      </c>
      <c s="30" t="s">
        <v>119</v>
      </c>
      <c s="31" t="s">
        <v>92</v>
      </c>
      <c s="32">
        <v>4.2</v>
      </c>
      <c s="33">
        <v>0</v>
      </c>
      <c s="33">
        <f>ROUND(ROUND(H47,2)*ROUND(G47,3),2)</f>
      </c>
      <c r="O47">
        <f>(I47*21)/100</f>
      </c>
      <c t="s">
        <v>26</v>
      </c>
    </row>
    <row r="48" spans="1:5" ht="25.5">
      <c r="A48" s="34" t="s">
        <v>53</v>
      </c>
      <c r="E48" s="35" t="s">
        <v>120</v>
      </c>
    </row>
    <row r="49" spans="1:5" ht="12.75">
      <c r="A49" s="36" t="s">
        <v>55</v>
      </c>
      <c r="E49" s="37" t="s">
        <v>121</v>
      </c>
    </row>
    <row r="50" spans="1:5" ht="306">
      <c r="A50" t="s">
        <v>56</v>
      </c>
      <c r="E50" s="35" t="s">
        <v>122</v>
      </c>
    </row>
    <row r="51" spans="1:16" ht="12.75">
      <c r="A51" s="24" t="s">
        <v>48</v>
      </c>
      <c s="29" t="s">
        <v>123</v>
      </c>
      <c s="29" t="s">
        <v>124</v>
      </c>
      <c s="24" t="s">
        <v>50</v>
      </c>
      <c s="30" t="s">
        <v>125</v>
      </c>
      <c s="31" t="s">
        <v>92</v>
      </c>
      <c s="32">
        <v>4.2</v>
      </c>
      <c s="33">
        <v>0</v>
      </c>
      <c s="33">
        <f>ROUND(ROUND(H51,2)*ROUND(G51,3),2)</f>
      </c>
      <c r="O51">
        <f>(I51*21)/100</f>
      </c>
      <c t="s">
        <v>26</v>
      </c>
    </row>
    <row r="52" spans="1:5" ht="25.5">
      <c r="A52" s="34" t="s">
        <v>53</v>
      </c>
      <c r="E52" s="35" t="s">
        <v>126</v>
      </c>
    </row>
    <row r="53" spans="1:5" ht="51">
      <c r="A53" s="36" t="s">
        <v>55</v>
      </c>
      <c r="E53" s="37" t="s">
        <v>127</v>
      </c>
    </row>
    <row r="54" spans="1:5" ht="318.75">
      <c r="A54" t="s">
        <v>56</v>
      </c>
      <c r="E54" s="35" t="s">
        <v>128</v>
      </c>
    </row>
    <row r="55" spans="1:16" ht="12.75">
      <c r="A55" s="24" t="s">
        <v>48</v>
      </c>
      <c s="29" t="s">
        <v>129</v>
      </c>
      <c s="29" t="s">
        <v>130</v>
      </c>
      <c s="24" t="s">
        <v>50</v>
      </c>
      <c s="30" t="s">
        <v>131</v>
      </c>
      <c s="31" t="s">
        <v>92</v>
      </c>
      <c s="32">
        <v>4.2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12.75">
      <c r="A56" s="34" t="s">
        <v>53</v>
      </c>
      <c r="E56" s="35" t="s">
        <v>132</v>
      </c>
    </row>
    <row r="57" spans="1:5" ht="12.75">
      <c r="A57" s="36" t="s">
        <v>55</v>
      </c>
      <c r="E57" s="37" t="s">
        <v>133</v>
      </c>
    </row>
    <row r="58" spans="1:5" ht="229.5">
      <c r="A58" t="s">
        <v>56</v>
      </c>
      <c r="E58" s="35" t="s">
        <v>134</v>
      </c>
    </row>
    <row r="59" spans="1:16" ht="12.75">
      <c r="A59" s="24" t="s">
        <v>48</v>
      </c>
      <c s="29" t="s">
        <v>135</v>
      </c>
      <c s="29" t="s">
        <v>136</v>
      </c>
      <c s="24" t="s">
        <v>50</v>
      </c>
      <c s="30" t="s">
        <v>137</v>
      </c>
      <c s="31" t="s">
        <v>138</v>
      </c>
      <c s="32">
        <v>30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25.5">
      <c r="A60" s="34" t="s">
        <v>53</v>
      </c>
      <c r="E60" s="35" t="s">
        <v>139</v>
      </c>
    </row>
    <row r="61" spans="1:5" ht="38.25">
      <c r="A61" s="36" t="s">
        <v>55</v>
      </c>
      <c r="E61" s="37" t="s">
        <v>140</v>
      </c>
    </row>
    <row r="62" spans="1:5" ht="25.5">
      <c r="A62" t="s">
        <v>56</v>
      </c>
      <c r="E62" s="35" t="s">
        <v>141</v>
      </c>
    </row>
    <row r="63" spans="1:16" ht="12.75">
      <c r="A63" s="24" t="s">
        <v>48</v>
      </c>
      <c s="29" t="s">
        <v>142</v>
      </c>
      <c s="29" t="s">
        <v>143</v>
      </c>
      <c s="24" t="s">
        <v>50</v>
      </c>
      <c s="30" t="s">
        <v>144</v>
      </c>
      <c s="31" t="s">
        <v>138</v>
      </c>
      <c s="32">
        <v>150</v>
      </c>
      <c s="33">
        <v>0</v>
      </c>
      <c s="33">
        <f>ROUND(ROUND(H63,2)*ROUND(G63,3),2)</f>
      </c>
      <c r="O63">
        <f>(I63*21)/100</f>
      </c>
      <c t="s">
        <v>26</v>
      </c>
    </row>
    <row r="64" spans="1:5" ht="25.5">
      <c r="A64" s="34" t="s">
        <v>53</v>
      </c>
      <c r="E64" s="35" t="s">
        <v>145</v>
      </c>
    </row>
    <row r="65" spans="1:5" ht="38.25">
      <c r="A65" s="36" t="s">
        <v>55</v>
      </c>
      <c r="E65" s="37" t="s">
        <v>146</v>
      </c>
    </row>
    <row r="66" spans="1:5" ht="38.25">
      <c r="A66" t="s">
        <v>56</v>
      </c>
      <c r="E66" s="35" t="s">
        <v>147</v>
      </c>
    </row>
    <row r="67" spans="1:18" ht="12.75" customHeight="1">
      <c r="A67" s="6" t="s">
        <v>46</v>
      </c>
      <c s="6"/>
      <c s="40" t="s">
        <v>38</v>
      </c>
      <c s="6"/>
      <c s="27" t="s">
        <v>148</v>
      </c>
      <c s="6"/>
      <c s="6"/>
      <c s="6"/>
      <c s="41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24" t="s">
        <v>48</v>
      </c>
      <c s="29" t="s">
        <v>149</v>
      </c>
      <c s="29" t="s">
        <v>150</v>
      </c>
      <c s="24" t="s">
        <v>50</v>
      </c>
      <c s="30" t="s">
        <v>151</v>
      </c>
      <c s="31" t="s">
        <v>92</v>
      </c>
      <c s="32">
        <v>3</v>
      </c>
      <c s="33">
        <v>0</v>
      </c>
      <c s="33">
        <f>ROUND(ROUND(H68,2)*ROUND(G68,3),2)</f>
      </c>
      <c r="O68">
        <f>(I68*21)/100</f>
      </c>
      <c t="s">
        <v>26</v>
      </c>
    </row>
    <row r="69" spans="1:5" ht="25.5">
      <c r="A69" s="34" t="s">
        <v>53</v>
      </c>
      <c r="E69" s="35" t="s">
        <v>152</v>
      </c>
    </row>
    <row r="70" spans="1:5" ht="51">
      <c r="A70" s="36" t="s">
        <v>55</v>
      </c>
      <c r="E70" s="37" t="s">
        <v>94</v>
      </c>
    </row>
    <row r="71" spans="1:5" ht="127.5">
      <c r="A71" t="s">
        <v>56</v>
      </c>
      <c r="E71" s="35" t="s">
        <v>153</v>
      </c>
    </row>
    <row r="72" spans="1:16" ht="12.75">
      <c r="A72" s="24" t="s">
        <v>48</v>
      </c>
      <c s="29" t="s">
        <v>154</v>
      </c>
      <c s="29" t="s">
        <v>155</v>
      </c>
      <c s="24" t="s">
        <v>156</v>
      </c>
      <c s="30" t="s">
        <v>157</v>
      </c>
      <c s="31" t="s">
        <v>138</v>
      </c>
      <c s="32">
        <v>1384.5</v>
      </c>
      <c s="33">
        <v>0</v>
      </c>
      <c s="33">
        <f>ROUND(ROUND(H72,2)*ROUND(G72,3),2)</f>
      </c>
      <c r="O72">
        <f>(I72*21)/100</f>
      </c>
      <c t="s">
        <v>26</v>
      </c>
    </row>
    <row r="73" spans="1:5" ht="25.5">
      <c r="A73" s="34" t="s">
        <v>53</v>
      </c>
      <c r="E73" s="35" t="s">
        <v>158</v>
      </c>
    </row>
    <row r="74" spans="1:5" ht="89.25">
      <c r="A74" s="36" t="s">
        <v>55</v>
      </c>
      <c r="E74" s="37" t="s">
        <v>159</v>
      </c>
    </row>
    <row r="75" spans="1:5" ht="51">
      <c r="A75" t="s">
        <v>56</v>
      </c>
      <c r="E75" s="35" t="s">
        <v>160</v>
      </c>
    </row>
    <row r="76" spans="1:16" ht="12.75">
      <c r="A76" s="24" t="s">
        <v>48</v>
      </c>
      <c s="29" t="s">
        <v>161</v>
      </c>
      <c s="29" t="s">
        <v>155</v>
      </c>
      <c s="24" t="s">
        <v>162</v>
      </c>
      <c s="30" t="s">
        <v>157</v>
      </c>
      <c s="31" t="s">
        <v>138</v>
      </c>
      <c s="32">
        <v>1188.9</v>
      </c>
      <c s="33">
        <v>0</v>
      </c>
      <c s="33">
        <f>ROUND(ROUND(H76,2)*ROUND(G76,3),2)</f>
      </c>
      <c r="O76">
        <f>(I76*21)/100</f>
      </c>
      <c t="s">
        <v>26</v>
      </c>
    </row>
    <row r="77" spans="1:5" ht="25.5">
      <c r="A77" s="34" t="s">
        <v>53</v>
      </c>
      <c r="E77" s="35" t="s">
        <v>158</v>
      </c>
    </row>
    <row r="78" spans="1:5" ht="76.5">
      <c r="A78" s="36" t="s">
        <v>55</v>
      </c>
      <c r="E78" s="37" t="s">
        <v>163</v>
      </c>
    </row>
    <row r="79" spans="1:5" ht="51">
      <c r="A79" t="s">
        <v>56</v>
      </c>
      <c r="E79" s="35" t="s">
        <v>164</v>
      </c>
    </row>
    <row r="80" spans="1:16" ht="12.75">
      <c r="A80" s="24" t="s">
        <v>48</v>
      </c>
      <c s="29" t="s">
        <v>165</v>
      </c>
      <c s="29" t="s">
        <v>166</v>
      </c>
      <c s="24" t="s">
        <v>50</v>
      </c>
      <c s="30" t="s">
        <v>167</v>
      </c>
      <c s="31" t="s">
        <v>138</v>
      </c>
      <c s="32">
        <v>123.9</v>
      </c>
      <c s="33">
        <v>0</v>
      </c>
      <c s="33">
        <f>ROUND(ROUND(H80,2)*ROUND(G80,3),2)</f>
      </c>
      <c r="O80">
        <f>(I80*21)/100</f>
      </c>
      <c t="s">
        <v>26</v>
      </c>
    </row>
    <row r="81" spans="1:5" ht="25.5">
      <c r="A81" s="34" t="s">
        <v>53</v>
      </c>
      <c r="E81" s="35" t="s">
        <v>168</v>
      </c>
    </row>
    <row r="82" spans="1:5" ht="12.75">
      <c r="A82" s="36" t="s">
        <v>55</v>
      </c>
      <c r="E82" s="37" t="s">
        <v>169</v>
      </c>
    </row>
    <row r="83" spans="1:5" ht="51">
      <c r="A83" t="s">
        <v>56</v>
      </c>
      <c r="E83" s="35" t="s">
        <v>160</v>
      </c>
    </row>
    <row r="84" spans="1:16" ht="12.75">
      <c r="A84" s="24" t="s">
        <v>48</v>
      </c>
      <c s="29" t="s">
        <v>170</v>
      </c>
      <c s="29" t="s">
        <v>171</v>
      </c>
      <c s="24" t="s">
        <v>50</v>
      </c>
      <c s="30" t="s">
        <v>172</v>
      </c>
      <c s="31" t="s">
        <v>138</v>
      </c>
      <c s="32">
        <v>123.9</v>
      </c>
      <c s="33">
        <v>0</v>
      </c>
      <c s="33">
        <f>ROUND(ROUND(H84,2)*ROUND(G84,3),2)</f>
      </c>
      <c r="O84">
        <f>(I84*21)/100</f>
      </c>
      <c t="s">
        <v>26</v>
      </c>
    </row>
    <row r="85" spans="1:5" ht="25.5">
      <c r="A85" s="34" t="s">
        <v>53</v>
      </c>
      <c r="E85" s="35" t="s">
        <v>173</v>
      </c>
    </row>
    <row r="86" spans="1:5" ht="76.5">
      <c r="A86" s="36" t="s">
        <v>55</v>
      </c>
      <c r="E86" s="37" t="s">
        <v>174</v>
      </c>
    </row>
    <row r="87" spans="1:5" ht="51">
      <c r="A87" t="s">
        <v>56</v>
      </c>
      <c r="E87" s="35" t="s">
        <v>175</v>
      </c>
    </row>
    <row r="88" spans="1:16" ht="12.75">
      <c r="A88" s="24" t="s">
        <v>48</v>
      </c>
      <c s="29" t="s">
        <v>176</v>
      </c>
      <c s="29" t="s">
        <v>177</v>
      </c>
      <c s="24" t="s">
        <v>50</v>
      </c>
      <c s="30" t="s">
        <v>178</v>
      </c>
      <c s="31" t="s">
        <v>138</v>
      </c>
      <c s="32">
        <v>1065</v>
      </c>
      <c s="33">
        <v>0</v>
      </c>
      <c s="33">
        <f>ROUND(ROUND(H88,2)*ROUND(G88,3),2)</f>
      </c>
      <c r="O88">
        <f>(I88*21)/100</f>
      </c>
      <c t="s">
        <v>26</v>
      </c>
    </row>
    <row r="89" spans="1:5" ht="25.5">
      <c r="A89" s="34" t="s">
        <v>53</v>
      </c>
      <c r="E89" s="35" t="s">
        <v>179</v>
      </c>
    </row>
    <row r="90" spans="1:5" ht="38.25">
      <c r="A90" s="36" t="s">
        <v>55</v>
      </c>
      <c r="E90" s="37" t="s">
        <v>180</v>
      </c>
    </row>
    <row r="91" spans="1:5" ht="140.25">
      <c r="A91" t="s">
        <v>56</v>
      </c>
      <c r="E91" s="35" t="s">
        <v>181</v>
      </c>
    </row>
    <row r="92" spans="1:16" ht="12.75">
      <c r="A92" s="24" t="s">
        <v>48</v>
      </c>
      <c s="29" t="s">
        <v>182</v>
      </c>
      <c s="29" t="s">
        <v>183</v>
      </c>
      <c s="24" t="s">
        <v>50</v>
      </c>
      <c s="30" t="s">
        <v>184</v>
      </c>
      <c s="31" t="s">
        <v>138</v>
      </c>
      <c s="32">
        <v>1065</v>
      </c>
      <c s="33">
        <v>0</v>
      </c>
      <c s="33">
        <f>ROUND(ROUND(H92,2)*ROUND(G92,3),2)</f>
      </c>
      <c r="O92">
        <f>(I92*21)/100</f>
      </c>
      <c t="s">
        <v>26</v>
      </c>
    </row>
    <row r="93" spans="1:5" ht="25.5">
      <c r="A93" s="34" t="s">
        <v>53</v>
      </c>
      <c r="E93" s="35" t="s">
        <v>185</v>
      </c>
    </row>
    <row r="94" spans="1:5" ht="38.25">
      <c r="A94" s="36" t="s">
        <v>55</v>
      </c>
      <c r="E94" s="37" t="s">
        <v>180</v>
      </c>
    </row>
    <row r="95" spans="1:5" ht="140.25">
      <c r="A95" t="s">
        <v>56</v>
      </c>
      <c r="E95" s="35" t="s">
        <v>181</v>
      </c>
    </row>
    <row r="96" spans="1:16" ht="12.75">
      <c r="A96" s="24" t="s">
        <v>48</v>
      </c>
      <c s="29" t="s">
        <v>186</v>
      </c>
      <c s="29" t="s">
        <v>187</v>
      </c>
      <c s="24" t="s">
        <v>50</v>
      </c>
      <c s="30" t="s">
        <v>188</v>
      </c>
      <c s="31" t="s">
        <v>138</v>
      </c>
      <c s="32">
        <v>349.5</v>
      </c>
      <c s="33">
        <v>0</v>
      </c>
      <c s="33">
        <f>ROUND(ROUND(H96,2)*ROUND(G96,3),2)</f>
      </c>
      <c r="O96">
        <f>(I96*21)/100</f>
      </c>
      <c t="s">
        <v>26</v>
      </c>
    </row>
    <row r="97" spans="1:5" ht="25.5">
      <c r="A97" s="34" t="s">
        <v>53</v>
      </c>
      <c r="E97" s="35" t="s">
        <v>189</v>
      </c>
    </row>
    <row r="98" spans="1:5" ht="114.75">
      <c r="A98" s="36" t="s">
        <v>55</v>
      </c>
      <c r="E98" s="37" t="s">
        <v>190</v>
      </c>
    </row>
    <row r="99" spans="1:5" ht="102">
      <c r="A99" t="s">
        <v>56</v>
      </c>
      <c r="E99" s="35" t="s">
        <v>191</v>
      </c>
    </row>
    <row r="100" spans="1:16" ht="12.75">
      <c r="A100" s="24" t="s">
        <v>48</v>
      </c>
      <c s="29" t="s">
        <v>192</v>
      </c>
      <c s="29" t="s">
        <v>193</v>
      </c>
      <c s="24" t="s">
        <v>50</v>
      </c>
      <c s="30" t="s">
        <v>194</v>
      </c>
      <c s="31" t="s">
        <v>92</v>
      </c>
      <c s="32">
        <v>25.365</v>
      </c>
      <c s="33">
        <v>0</v>
      </c>
      <c s="33">
        <f>ROUND(ROUND(H100,2)*ROUND(G100,3),2)</f>
      </c>
      <c r="O100">
        <f>(I100*21)/100</f>
      </c>
      <c t="s">
        <v>26</v>
      </c>
    </row>
    <row r="101" spans="1:5" ht="25.5">
      <c r="A101" s="34" t="s">
        <v>53</v>
      </c>
      <c r="E101" s="35" t="s">
        <v>195</v>
      </c>
    </row>
    <row r="102" spans="1:5" ht="114.75">
      <c r="A102" s="36" t="s">
        <v>55</v>
      </c>
      <c r="E102" s="37" t="s">
        <v>196</v>
      </c>
    </row>
    <row r="103" spans="1:5" ht="204">
      <c r="A103" t="s">
        <v>56</v>
      </c>
      <c r="E103" s="35" t="s">
        <v>197</v>
      </c>
    </row>
    <row r="104" spans="1:16" ht="25.5">
      <c r="A104" s="24" t="s">
        <v>48</v>
      </c>
      <c s="29" t="s">
        <v>198</v>
      </c>
      <c s="29" t="s">
        <v>199</v>
      </c>
      <c s="24" t="s">
        <v>50</v>
      </c>
      <c s="30" t="s">
        <v>200</v>
      </c>
      <c s="31" t="s">
        <v>138</v>
      </c>
      <c s="32">
        <v>300</v>
      </c>
      <c s="33">
        <v>0</v>
      </c>
      <c s="33">
        <f>ROUND(ROUND(H104,2)*ROUND(G104,3),2)</f>
      </c>
      <c r="O104">
        <f>(I104*21)/100</f>
      </c>
      <c t="s">
        <v>26</v>
      </c>
    </row>
    <row r="105" spans="1:5" ht="25.5">
      <c r="A105" s="34" t="s">
        <v>53</v>
      </c>
      <c r="E105" s="35" t="s">
        <v>201</v>
      </c>
    </row>
    <row r="106" spans="1:5" ht="38.25">
      <c r="A106" s="36" t="s">
        <v>55</v>
      </c>
      <c r="E106" s="37" t="s">
        <v>202</v>
      </c>
    </row>
    <row r="107" spans="1:5" ht="12.75">
      <c r="A107" t="s">
        <v>56</v>
      </c>
      <c r="E107" s="35" t="s">
        <v>203</v>
      </c>
    </row>
    <row r="108" spans="1:18" ht="12.75" customHeight="1">
      <c r="A108" s="6" t="s">
        <v>46</v>
      </c>
      <c s="6"/>
      <c s="40" t="s">
        <v>43</v>
      </c>
      <c s="6"/>
      <c s="27" t="s">
        <v>204</v>
      </c>
      <c s="6"/>
      <c s="6"/>
      <c s="6"/>
      <c s="41">
        <f>0+Q108</f>
      </c>
      <c r="O108">
        <f>0+R108</f>
      </c>
      <c r="Q108">
        <f>0+I109+I113+I117+I121+I125+I129+I133+I137+I141+I145</f>
      </c>
      <c>
        <f>0+O109+O113+O117+O121+O125+O129+O133+O137+O141+O145</f>
      </c>
    </row>
    <row r="109" spans="1:16" ht="25.5">
      <c r="A109" s="24" t="s">
        <v>48</v>
      </c>
      <c s="29" t="s">
        <v>205</v>
      </c>
      <c s="29" t="s">
        <v>206</v>
      </c>
      <c s="24" t="s">
        <v>50</v>
      </c>
      <c s="30" t="s">
        <v>207</v>
      </c>
      <c s="31" t="s">
        <v>208</v>
      </c>
      <c s="32">
        <v>3</v>
      </c>
      <c s="33">
        <v>0</v>
      </c>
      <c s="33">
        <f>ROUND(ROUND(H109,2)*ROUND(G109,3),2)</f>
      </c>
      <c r="O109">
        <f>(I109*21)/100</f>
      </c>
      <c t="s">
        <v>26</v>
      </c>
    </row>
    <row r="110" spans="1:5" ht="12.75">
      <c r="A110" s="34" t="s">
        <v>53</v>
      </c>
      <c r="E110" s="35" t="s">
        <v>209</v>
      </c>
    </row>
    <row r="111" spans="1:5" ht="38.25">
      <c r="A111" s="36" t="s">
        <v>55</v>
      </c>
      <c r="E111" s="37" t="s">
        <v>210</v>
      </c>
    </row>
    <row r="112" spans="1:5" ht="25.5">
      <c r="A112" t="s">
        <v>56</v>
      </c>
      <c r="E112" s="35" t="s">
        <v>211</v>
      </c>
    </row>
    <row r="113" spans="1:16" ht="12.75">
      <c r="A113" s="24" t="s">
        <v>48</v>
      </c>
      <c s="29" t="s">
        <v>212</v>
      </c>
      <c s="29" t="s">
        <v>213</v>
      </c>
      <c s="24" t="s">
        <v>50</v>
      </c>
      <c s="30" t="s">
        <v>214</v>
      </c>
      <c s="31" t="s">
        <v>208</v>
      </c>
      <c s="32">
        <v>2</v>
      </c>
      <c s="33">
        <v>0</v>
      </c>
      <c s="33">
        <f>ROUND(ROUND(H113,2)*ROUND(G113,3),2)</f>
      </c>
      <c r="O113">
        <f>(I113*21)/100</f>
      </c>
      <c t="s">
        <v>26</v>
      </c>
    </row>
    <row r="114" spans="1:5" ht="12.75">
      <c r="A114" s="34" t="s">
        <v>53</v>
      </c>
      <c r="E114" s="35" t="s">
        <v>209</v>
      </c>
    </row>
    <row r="115" spans="1:5" ht="25.5">
      <c r="A115" s="36" t="s">
        <v>55</v>
      </c>
      <c r="E115" s="37" t="s">
        <v>215</v>
      </c>
    </row>
    <row r="116" spans="1:5" ht="25.5">
      <c r="A116" t="s">
        <v>56</v>
      </c>
      <c r="E116" s="35" t="s">
        <v>211</v>
      </c>
    </row>
    <row r="117" spans="1:16" ht="25.5">
      <c r="A117" s="24" t="s">
        <v>48</v>
      </c>
      <c s="29" t="s">
        <v>216</v>
      </c>
      <c s="29" t="s">
        <v>217</v>
      </c>
      <c s="24" t="s">
        <v>50</v>
      </c>
      <c s="30" t="s">
        <v>218</v>
      </c>
      <c s="31" t="s">
        <v>208</v>
      </c>
      <c s="32">
        <v>4</v>
      </c>
      <c s="33">
        <v>0</v>
      </c>
      <c s="33">
        <f>ROUND(ROUND(H117,2)*ROUND(G117,3),2)</f>
      </c>
      <c r="O117">
        <f>(I117*21)/100</f>
      </c>
      <c t="s">
        <v>26</v>
      </c>
    </row>
    <row r="118" spans="1:5" ht="12.75">
      <c r="A118" s="34" t="s">
        <v>53</v>
      </c>
      <c r="E118" s="35" t="s">
        <v>209</v>
      </c>
    </row>
    <row r="119" spans="1:5" ht="38.25">
      <c r="A119" s="36" t="s">
        <v>55</v>
      </c>
      <c r="E119" s="37" t="s">
        <v>219</v>
      </c>
    </row>
    <row r="120" spans="1:5" ht="25.5">
      <c r="A120" t="s">
        <v>56</v>
      </c>
      <c r="E120" s="35" t="s">
        <v>220</v>
      </c>
    </row>
    <row r="121" spans="1:16" ht="25.5">
      <c r="A121" s="24" t="s">
        <v>48</v>
      </c>
      <c s="29" t="s">
        <v>221</v>
      </c>
      <c s="29" t="s">
        <v>222</v>
      </c>
      <c s="24" t="s">
        <v>50</v>
      </c>
      <c s="30" t="s">
        <v>223</v>
      </c>
      <c s="31" t="s">
        <v>138</v>
      </c>
      <c s="32">
        <v>38.125</v>
      </c>
      <c s="33">
        <v>0</v>
      </c>
      <c s="33">
        <f>ROUND(ROUND(H121,2)*ROUND(G121,3),2)</f>
      </c>
      <c r="O121">
        <f>(I121*21)/100</f>
      </c>
      <c t="s">
        <v>26</v>
      </c>
    </row>
    <row r="122" spans="1:5" ht="25.5">
      <c r="A122" s="34" t="s">
        <v>53</v>
      </c>
      <c r="E122" s="35" t="s">
        <v>224</v>
      </c>
    </row>
    <row r="123" spans="1:5" ht="12.75">
      <c r="A123" s="36" t="s">
        <v>55</v>
      </c>
      <c r="E123" s="37" t="s">
        <v>225</v>
      </c>
    </row>
    <row r="124" spans="1:5" ht="38.25">
      <c r="A124" t="s">
        <v>56</v>
      </c>
      <c r="E124" s="35" t="s">
        <v>226</v>
      </c>
    </row>
    <row r="125" spans="1:16" ht="25.5">
      <c r="A125" s="24" t="s">
        <v>48</v>
      </c>
      <c s="29" t="s">
        <v>227</v>
      </c>
      <c s="29" t="s">
        <v>228</v>
      </c>
      <c s="24" t="s">
        <v>50</v>
      </c>
      <c s="30" t="s">
        <v>229</v>
      </c>
      <c s="31" t="s">
        <v>138</v>
      </c>
      <c s="32">
        <v>38.125</v>
      </c>
      <c s="33">
        <v>0</v>
      </c>
      <c s="33">
        <f>ROUND(ROUND(H125,2)*ROUND(G125,3),2)</f>
      </c>
      <c r="O125">
        <f>(I125*21)/100</f>
      </c>
      <c t="s">
        <v>26</v>
      </c>
    </row>
    <row r="126" spans="1:5" ht="12.75">
      <c r="A126" s="34" t="s">
        <v>53</v>
      </c>
      <c r="E126" s="35" t="s">
        <v>230</v>
      </c>
    </row>
    <row r="127" spans="1:5" ht="25.5">
      <c r="A127" s="36" t="s">
        <v>55</v>
      </c>
      <c r="E127" s="37" t="s">
        <v>231</v>
      </c>
    </row>
    <row r="128" spans="1:5" ht="38.25">
      <c r="A128" t="s">
        <v>56</v>
      </c>
      <c r="E128" s="35" t="s">
        <v>226</v>
      </c>
    </row>
    <row r="129" spans="1:16" ht="25.5">
      <c r="A129" s="24" t="s">
        <v>48</v>
      </c>
      <c s="29" t="s">
        <v>232</v>
      </c>
      <c s="29" t="s">
        <v>233</v>
      </c>
      <c s="24" t="s">
        <v>50</v>
      </c>
      <c s="30" t="s">
        <v>234</v>
      </c>
      <c s="31" t="s">
        <v>208</v>
      </c>
      <c s="32">
        <v>2</v>
      </c>
      <c s="33">
        <v>0</v>
      </c>
      <c s="33">
        <f>ROUND(ROUND(H129,2)*ROUND(G129,3),2)</f>
      </c>
      <c r="O129">
        <f>(I129*21)/100</f>
      </c>
      <c t="s">
        <v>26</v>
      </c>
    </row>
    <row r="130" spans="1:5" ht="38.25">
      <c r="A130" s="34" t="s">
        <v>53</v>
      </c>
      <c r="E130" s="35" t="s">
        <v>235</v>
      </c>
    </row>
    <row r="131" spans="1:5" ht="25.5">
      <c r="A131" s="36" t="s">
        <v>55</v>
      </c>
      <c r="E131" s="37" t="s">
        <v>236</v>
      </c>
    </row>
    <row r="132" spans="1:5" ht="38.25">
      <c r="A132" t="s">
        <v>56</v>
      </c>
      <c r="E132" s="35" t="s">
        <v>237</v>
      </c>
    </row>
    <row r="133" spans="1:16" ht="12.75">
      <c r="A133" s="24" t="s">
        <v>48</v>
      </c>
      <c s="29" t="s">
        <v>238</v>
      </c>
      <c s="29" t="s">
        <v>239</v>
      </c>
      <c s="24" t="s">
        <v>50</v>
      </c>
      <c s="30" t="s">
        <v>240</v>
      </c>
      <c s="31" t="s">
        <v>100</v>
      </c>
      <c s="32">
        <v>60</v>
      </c>
      <c s="33">
        <v>0</v>
      </c>
      <c s="33">
        <f>ROUND(ROUND(H133,2)*ROUND(G133,3),2)</f>
      </c>
      <c r="O133">
        <f>(I133*21)/100</f>
      </c>
      <c t="s">
        <v>26</v>
      </c>
    </row>
    <row r="134" spans="1:5" ht="38.25">
      <c r="A134" s="34" t="s">
        <v>53</v>
      </c>
      <c r="E134" s="35" t="s">
        <v>241</v>
      </c>
    </row>
    <row r="135" spans="1:5" ht="51">
      <c r="A135" s="36" t="s">
        <v>55</v>
      </c>
      <c r="E135" s="37" t="s">
        <v>242</v>
      </c>
    </row>
    <row r="136" spans="1:5" ht="51">
      <c r="A136" t="s">
        <v>56</v>
      </c>
      <c r="E136" s="35" t="s">
        <v>243</v>
      </c>
    </row>
    <row r="137" spans="1:16" ht="12.75">
      <c r="A137" s="24" t="s">
        <v>48</v>
      </c>
      <c s="29" t="s">
        <v>244</v>
      </c>
      <c s="29" t="s">
        <v>245</v>
      </c>
      <c s="24" t="s">
        <v>50</v>
      </c>
      <c s="30" t="s">
        <v>246</v>
      </c>
      <c s="31" t="s">
        <v>100</v>
      </c>
      <c s="32">
        <v>218.5</v>
      </c>
      <c s="33">
        <v>0</v>
      </c>
      <c s="33">
        <f>ROUND(ROUND(H137,2)*ROUND(G137,3),2)</f>
      </c>
      <c r="O137">
        <f>(I137*21)/100</f>
      </c>
      <c t="s">
        <v>26</v>
      </c>
    </row>
    <row r="138" spans="1:5" ht="12.75">
      <c r="A138" s="34" t="s">
        <v>53</v>
      </c>
      <c r="E138" s="35" t="s">
        <v>93</v>
      </c>
    </row>
    <row r="139" spans="1:5" ht="76.5">
      <c r="A139" s="36" t="s">
        <v>55</v>
      </c>
      <c r="E139" s="37" t="s">
        <v>247</v>
      </c>
    </row>
    <row r="140" spans="1:5" ht="25.5">
      <c r="A140" t="s">
        <v>56</v>
      </c>
      <c r="E140" s="35" t="s">
        <v>248</v>
      </c>
    </row>
    <row r="141" spans="1:16" ht="12.75">
      <c r="A141" s="24" t="s">
        <v>48</v>
      </c>
      <c s="29" t="s">
        <v>249</v>
      </c>
      <c s="29" t="s">
        <v>250</v>
      </c>
      <c s="24" t="s">
        <v>50</v>
      </c>
      <c s="30" t="s">
        <v>251</v>
      </c>
      <c s="31" t="s">
        <v>100</v>
      </c>
      <c s="32">
        <v>218.5</v>
      </c>
      <c s="33">
        <v>0</v>
      </c>
      <c s="33">
        <f>ROUND(ROUND(H141,2)*ROUND(G141,3),2)</f>
      </c>
      <c r="O141">
        <f>(I141*21)/100</f>
      </c>
      <c t="s">
        <v>26</v>
      </c>
    </row>
    <row r="142" spans="1:5" ht="12.75">
      <c r="A142" s="34" t="s">
        <v>53</v>
      </c>
      <c r="E142" s="35" t="s">
        <v>93</v>
      </c>
    </row>
    <row r="143" spans="1:5" ht="76.5">
      <c r="A143" s="36" t="s">
        <v>55</v>
      </c>
      <c r="E143" s="37" t="s">
        <v>247</v>
      </c>
    </row>
    <row r="144" spans="1:5" ht="25.5">
      <c r="A144" t="s">
        <v>56</v>
      </c>
      <c r="E144" s="35" t="s">
        <v>248</v>
      </c>
    </row>
    <row r="145" spans="1:16" ht="12.75">
      <c r="A145" s="24" t="s">
        <v>48</v>
      </c>
      <c s="29" t="s">
        <v>252</v>
      </c>
      <c s="29" t="s">
        <v>253</v>
      </c>
      <c s="24" t="s">
        <v>50</v>
      </c>
      <c s="30" t="s">
        <v>254</v>
      </c>
      <c s="31" t="s">
        <v>100</v>
      </c>
      <c s="32">
        <v>218.5</v>
      </c>
      <c s="33">
        <v>0</v>
      </c>
      <c s="33">
        <f>ROUND(ROUND(H145,2)*ROUND(G145,3),2)</f>
      </c>
      <c r="O145">
        <f>(I145*21)/100</f>
      </c>
      <c t="s">
        <v>26</v>
      </c>
    </row>
    <row r="146" spans="1:5" ht="12.75">
      <c r="A146" s="34" t="s">
        <v>53</v>
      </c>
      <c r="E146" s="35" t="s">
        <v>209</v>
      </c>
    </row>
    <row r="147" spans="1:5" ht="76.5">
      <c r="A147" s="36" t="s">
        <v>55</v>
      </c>
      <c r="E147" s="37" t="s">
        <v>247</v>
      </c>
    </row>
    <row r="148" spans="1:5" ht="38.25">
      <c r="A148" t="s">
        <v>56</v>
      </c>
      <c r="E148" s="35" t="s">
        <v>255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